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<sst xmlns="http://schemas.openxmlformats.org/spreadsheetml/2006/main" count="92" uniqueCount="77">
  <si>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建制村总数</t>
  </si>
  <si>
    <t>通畅村数</t>
  </si>
  <si>
    <t>通畅率</t>
  </si>
  <si>
    <t>（一）通畅率指标</t>
  </si>
  <si>
    <t>得分</t>
  </si>
  <si>
    <t>（二）建制村通客车指标</t>
  </si>
  <si>
    <t>有通车条件村数</t>
  </si>
  <si>
    <t>通客车村数</t>
  </si>
  <si>
    <t>通村率</t>
  </si>
  <si>
    <t>（三）公交化指标</t>
  </si>
  <si>
    <t>公交车辆数</t>
  </si>
  <si>
    <t>比率</t>
  </si>
  <si>
    <t>（四）死亡率指标</t>
  </si>
  <si>
    <t>辖区客运车辆数</t>
  </si>
  <si>
    <t>死亡人数</t>
  </si>
  <si>
    <t>区域内客运车辆数</t>
  </si>
  <si>
    <t>（五）基础设施指标</t>
  </si>
  <si>
    <t>客运站新改建</t>
  </si>
  <si>
    <t>建制村2KM</t>
  </si>
  <si>
    <t>站点换乘</t>
  </si>
  <si>
    <t>合计</t>
  </si>
  <si>
    <t>（六）信息化建设</t>
  </si>
  <si>
    <t>客运信息网络发布</t>
  </si>
  <si>
    <t>换乘线路信息</t>
  </si>
  <si>
    <t>监督电话</t>
  </si>
  <si>
    <t>联网售票</t>
  </si>
  <si>
    <t>（七）政策一体化水平</t>
  </si>
  <si>
    <t>一城一交</t>
  </si>
  <si>
    <t>专项规划</t>
  </si>
  <si>
    <t>区县出台政策</t>
  </si>
  <si>
    <t>统一补贴政策</t>
  </si>
  <si>
    <t>（八）加分项</t>
  </si>
  <si>
    <t>畅通率</t>
  </si>
  <si>
    <t>通客车率</t>
  </si>
  <si>
    <t>公交化率</t>
  </si>
  <si>
    <t>综合枢纽</t>
  </si>
  <si>
    <t>蓝田</t>
  </si>
  <si>
    <t>户县</t>
  </si>
  <si>
    <t>临潼</t>
  </si>
  <si>
    <t>阎良</t>
  </si>
  <si>
    <t>标准分</t>
  </si>
  <si>
    <t>1人/万车=1分</t>
  </si>
  <si>
    <t>1%=2分</t>
  </si>
  <si>
    <t>万车人</t>
  </si>
  <si>
    <t>1%=4分</t>
  </si>
  <si>
    <t>长安</t>
  </si>
  <si>
    <t>高陵</t>
  </si>
  <si>
    <t>周至</t>
  </si>
  <si>
    <t>市区</t>
  </si>
  <si>
    <t>得分</t>
  </si>
  <si>
    <t>合计</t>
  </si>
  <si>
    <t>合计</t>
  </si>
  <si>
    <t>AAAAA</t>
  </si>
  <si>
    <t>AAAA</t>
  </si>
  <si>
    <r>
      <t>A</t>
    </r>
    <r>
      <rPr>
        <sz val="11"/>
        <color indexed="17"/>
        <rFont val="宋体"/>
        <family val="0"/>
      </rPr>
      <t>AAA</t>
    </r>
  </si>
  <si>
    <t>AAA</t>
  </si>
  <si>
    <r>
      <t>A</t>
    </r>
    <r>
      <rPr>
        <sz val="11"/>
        <color indexed="17"/>
        <rFont val="宋体"/>
        <family val="0"/>
      </rPr>
      <t>AAAA</t>
    </r>
  </si>
  <si>
    <r>
      <t>A</t>
    </r>
    <r>
      <rPr>
        <sz val="11"/>
        <color indexed="17"/>
        <rFont val="宋体"/>
        <family val="0"/>
      </rPr>
      <t>AA</t>
    </r>
  </si>
  <si>
    <t>分级结果</t>
  </si>
  <si>
    <t>市级城乡道路客运一体化发展水平评分汇总表</t>
  </si>
  <si>
    <t>序号</t>
  </si>
  <si>
    <t>县（区）</t>
  </si>
  <si>
    <t>评价级别</t>
  </si>
  <si>
    <t>市区</t>
  </si>
  <si>
    <t>户县</t>
  </si>
  <si>
    <t>蓝田县</t>
  </si>
  <si>
    <t>长安区</t>
  </si>
  <si>
    <t>AAAAA</t>
  </si>
  <si>
    <t>AAAA</t>
  </si>
  <si>
    <t>AAA</t>
  </si>
  <si>
    <t>填表单位：西安市交通运输局（公章）</t>
  </si>
  <si>
    <t>周至县</t>
  </si>
  <si>
    <t>临潼区</t>
  </si>
  <si>
    <t>高陵区</t>
  </si>
  <si>
    <t>阎良区</t>
  </si>
  <si>
    <t>综合分值</t>
  </si>
  <si>
    <t>总得分值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</si>
</sst>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_);[Red]\(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8.8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8"/>
      <color indexed="2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华文中宋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8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8"/>
      <color theme="11"/>
      <name val="宋体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华文中宋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15" borderId="0" xfId="41" applyFont="1" applyAlignment="1">
      <alignment vertical="center"/>
    </xf>
    <xf numFmtId="0" fontId="5" fillId="15" borderId="0" xfId="41" applyFont="1" applyAlignment="1">
      <alignment vertical="center"/>
    </xf>
    <xf numFmtId="185" fontId="5" fillId="15" borderId="0" xfId="41" applyNumberFormat="1" applyFont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9" fontId="3" fillId="9" borderId="10" xfId="0" applyNumberFormat="1" applyFont="1" applyFill="1" applyBorder="1" applyAlignment="1">
      <alignment horizontal="center" vertical="center" wrapText="1"/>
    </xf>
    <xf numFmtId="9" fontId="5" fillId="9" borderId="10" xfId="41" applyNumberFormat="1" applyFont="1" applyFill="1" applyBorder="1" applyAlignment="1">
      <alignment horizontal="center" vertical="center" wrapText="1"/>
    </xf>
    <xf numFmtId="184" fontId="3" fillId="9" borderId="10" xfId="0" applyNumberFormat="1" applyFont="1" applyFill="1" applyBorder="1" applyAlignment="1">
      <alignment horizontal="center" vertical="center" wrapText="1"/>
    </xf>
    <xf numFmtId="0" fontId="6" fillId="25" borderId="10" xfId="58" applyFont="1" applyFill="1" applyBorder="1" applyAlignment="1">
      <alignment horizontal="center" vertical="center" wrapText="1"/>
    </xf>
    <xf numFmtId="0" fontId="6" fillId="25" borderId="10" xfId="58" applyFont="1" applyFill="1" applyBorder="1" applyAlignment="1">
      <alignment horizontal="center" vertical="center"/>
    </xf>
    <xf numFmtId="0" fontId="43" fillId="25" borderId="10" xfId="58" applyFill="1" applyBorder="1" applyAlignment="1">
      <alignment vertical="center"/>
    </xf>
    <xf numFmtId="185" fontId="5" fillId="9" borderId="10" xfId="41" applyNumberFormat="1" applyFont="1" applyFill="1" applyBorder="1" applyAlignment="1">
      <alignment horizontal="center" vertical="center" wrapText="1"/>
    </xf>
    <xf numFmtId="9" fontId="5" fillId="9" borderId="10" xfId="41" applyNumberFormat="1" applyFont="1" applyFill="1" applyBorder="1" applyAlignment="1">
      <alignment horizontal="center" vertical="center" wrapText="1"/>
    </xf>
    <xf numFmtId="184" fontId="5" fillId="9" borderId="10" xfId="41" applyNumberFormat="1" applyFont="1" applyFill="1" applyBorder="1" applyAlignment="1">
      <alignment horizontal="center" vertical="center" wrapText="1"/>
    </xf>
    <xf numFmtId="0" fontId="5" fillId="9" borderId="10" xfId="41" applyFont="1" applyFill="1" applyBorder="1" applyAlignment="1">
      <alignment horizontal="center" vertical="center" wrapText="1"/>
    </xf>
    <xf numFmtId="0" fontId="5" fillId="9" borderId="10" xfId="41" applyFont="1" applyFill="1" applyBorder="1" applyAlignment="1">
      <alignment horizontal="center" vertical="center"/>
    </xf>
    <xf numFmtId="0" fontId="5" fillId="9" borderId="10" xfId="41" applyFont="1" applyFill="1" applyBorder="1" applyAlignment="1">
      <alignment horizontal="center" vertical="center" wrapText="1"/>
    </xf>
    <xf numFmtId="184" fontId="5" fillId="9" borderId="10" xfId="41" applyNumberFormat="1" applyFont="1" applyFill="1" applyBorder="1" applyAlignment="1">
      <alignment horizontal="center" vertical="center" wrapText="1"/>
    </xf>
    <xf numFmtId="0" fontId="5" fillId="9" borderId="10" xfId="4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9" fontId="3" fillId="26" borderId="1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3" fillId="26" borderId="11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184" fontId="4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3" fillId="25" borderId="10" xfId="58" applyFill="1" applyBorder="1" applyAlignment="1">
      <alignment horizontal="center" vertical="center" wrapText="1"/>
    </xf>
    <xf numFmtId="185" fontId="6" fillId="25" borderId="10" xfId="58" applyNumberFormat="1" applyFont="1" applyFill="1" applyBorder="1" applyAlignment="1">
      <alignment horizontal="center" vertical="center" wrapText="1"/>
    </xf>
    <xf numFmtId="185" fontId="36" fillId="26" borderId="11" xfId="41" applyNumberFormat="1" applyFill="1" applyBorder="1" applyAlignment="1">
      <alignment horizontal="center" vertical="center" wrapText="1"/>
    </xf>
    <xf numFmtId="0" fontId="36" fillId="26" borderId="10" xfId="41" applyFill="1" applyBorder="1" applyAlignment="1">
      <alignment horizontal="center" vertical="center"/>
    </xf>
    <xf numFmtId="0" fontId="1" fillId="25" borderId="10" xfId="58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85" fontId="3" fillId="2" borderId="10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5" fillId="2" borderId="10" xfId="41" applyNumberFormat="1" applyFont="1" applyFill="1" applyBorder="1" applyAlignment="1">
      <alignment horizontal="center" vertical="center" wrapText="1"/>
    </xf>
    <xf numFmtId="184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85" fontId="5" fillId="15" borderId="10" xfId="41" applyNumberFormat="1" applyFont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5" fillId="15" borderId="10" xfId="41" applyFont="1" applyBorder="1" applyAlignment="1">
      <alignment vertical="center"/>
    </xf>
    <xf numFmtId="0" fontId="5" fillId="15" borderId="10" xfId="41" applyFont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3" fillId="2" borderId="10" xfId="58" applyFill="1" applyBorder="1" applyAlignment="1">
      <alignment horizontal="right" vertical="center"/>
    </xf>
    <xf numFmtId="0" fontId="8" fillId="2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8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7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3"/>
  <sheetViews>
    <sheetView zoomScale="80" zoomScaleNormal="80" zoomScalePageLayoutView="0" workbookViewId="0" topLeftCell="A1">
      <selection activeCell="AL5" sqref="AL5:AL13"/>
    </sheetView>
  </sheetViews>
  <sheetFormatPr defaultColWidth="9.140625" defaultRowHeight="15"/>
  <cols>
    <col min="1" max="1" width="4.00390625" style="1" customWidth="1"/>
    <col min="2" max="3" width="6.00390625" style="2" customWidth="1"/>
    <col min="4" max="4" width="6.00390625" style="9" customWidth="1"/>
    <col min="5" max="11" width="6.00390625" style="2" customWidth="1"/>
    <col min="12" max="12" width="6.421875" style="7" customWidth="1"/>
    <col min="13" max="17" width="6.00390625" style="2" customWidth="1"/>
    <col min="18" max="37" width="6.00390625" style="0" customWidth="1"/>
  </cols>
  <sheetData>
    <row r="2" spans="1:38" ht="27.75" customHeight="1">
      <c r="A2" s="4"/>
      <c r="B2" s="66" t="s">
        <v>3</v>
      </c>
      <c r="C2" s="66"/>
      <c r="D2" s="66"/>
      <c r="E2" s="66"/>
      <c r="F2" s="66" t="s">
        <v>5</v>
      </c>
      <c r="G2" s="66"/>
      <c r="H2" s="66"/>
      <c r="I2" s="66"/>
      <c r="J2" s="66" t="s">
        <v>9</v>
      </c>
      <c r="K2" s="66"/>
      <c r="L2" s="66"/>
      <c r="M2" s="66"/>
      <c r="N2" s="66" t="s">
        <v>12</v>
      </c>
      <c r="O2" s="66"/>
      <c r="P2" s="66"/>
      <c r="Q2" s="66"/>
      <c r="R2" s="67" t="s">
        <v>16</v>
      </c>
      <c r="S2" s="67"/>
      <c r="T2" s="67"/>
      <c r="U2" s="67"/>
      <c r="V2" s="77" t="s">
        <v>21</v>
      </c>
      <c r="W2" s="78"/>
      <c r="X2" s="78"/>
      <c r="Y2" s="78"/>
      <c r="Z2" s="79"/>
      <c r="AA2" s="67" t="s">
        <v>26</v>
      </c>
      <c r="AB2" s="67"/>
      <c r="AC2" s="67"/>
      <c r="AD2" s="67"/>
      <c r="AE2" s="67"/>
      <c r="AF2" s="77" t="s">
        <v>31</v>
      </c>
      <c r="AG2" s="78"/>
      <c r="AH2" s="78"/>
      <c r="AI2" s="78"/>
      <c r="AJ2" s="79"/>
      <c r="AK2" s="80" t="s">
        <v>20</v>
      </c>
      <c r="AL2" s="67" t="s">
        <v>58</v>
      </c>
    </row>
    <row r="3" spans="1:38" ht="44.25" customHeight="1">
      <c r="A3" s="4"/>
      <c r="B3" s="3" t="s">
        <v>0</v>
      </c>
      <c r="C3" s="3" t="s">
        <v>1</v>
      </c>
      <c r="D3" s="8" t="s">
        <v>2</v>
      </c>
      <c r="E3" s="39" t="s">
        <v>49</v>
      </c>
      <c r="F3" s="3" t="s">
        <v>6</v>
      </c>
      <c r="G3" s="3" t="s">
        <v>7</v>
      </c>
      <c r="H3" s="3" t="s">
        <v>8</v>
      </c>
      <c r="I3" s="39" t="s">
        <v>4</v>
      </c>
      <c r="J3" s="3" t="s">
        <v>15</v>
      </c>
      <c r="K3" s="3" t="s">
        <v>10</v>
      </c>
      <c r="L3" s="6" t="s">
        <v>11</v>
      </c>
      <c r="M3" s="39" t="s">
        <v>4</v>
      </c>
      <c r="N3" s="3" t="s">
        <v>13</v>
      </c>
      <c r="O3" s="3" t="s">
        <v>14</v>
      </c>
      <c r="P3" s="3" t="s">
        <v>43</v>
      </c>
      <c r="Q3" s="39" t="s">
        <v>4</v>
      </c>
      <c r="R3" s="5" t="s">
        <v>17</v>
      </c>
      <c r="S3" s="5" t="s">
        <v>18</v>
      </c>
      <c r="T3" s="5" t="s">
        <v>19</v>
      </c>
      <c r="U3" s="39" t="s">
        <v>20</v>
      </c>
      <c r="V3" s="5" t="s">
        <v>22</v>
      </c>
      <c r="W3" s="5" t="s">
        <v>23</v>
      </c>
      <c r="X3" s="5" t="s">
        <v>24</v>
      </c>
      <c r="Y3" s="5" t="s">
        <v>25</v>
      </c>
      <c r="Z3" s="39" t="s">
        <v>50</v>
      </c>
      <c r="AA3" s="5" t="s">
        <v>27</v>
      </c>
      <c r="AB3" s="5" t="s">
        <v>28</v>
      </c>
      <c r="AC3" s="5" t="s">
        <v>30</v>
      </c>
      <c r="AD3" s="5" t="s">
        <v>29</v>
      </c>
      <c r="AE3" s="39" t="s">
        <v>20</v>
      </c>
      <c r="AF3" s="5" t="s">
        <v>32</v>
      </c>
      <c r="AG3" s="5" t="s">
        <v>33</v>
      </c>
      <c r="AH3" s="5" t="s">
        <v>34</v>
      </c>
      <c r="AI3" s="32" t="s">
        <v>35</v>
      </c>
      <c r="AJ3" s="39" t="s">
        <v>20</v>
      </c>
      <c r="AK3" s="81"/>
      <c r="AL3" s="67"/>
    </row>
    <row r="4" spans="1:38" ht="44.25" customHeight="1">
      <c r="A4" s="10" t="s">
        <v>40</v>
      </c>
      <c r="B4" s="71" t="s">
        <v>42</v>
      </c>
      <c r="C4" s="72"/>
      <c r="D4" s="73"/>
      <c r="E4" s="20">
        <v>100</v>
      </c>
      <c r="F4" s="68" t="s">
        <v>44</v>
      </c>
      <c r="G4" s="69"/>
      <c r="H4" s="70"/>
      <c r="I4" s="20">
        <v>200</v>
      </c>
      <c r="J4" s="74" t="s">
        <v>42</v>
      </c>
      <c r="K4" s="75"/>
      <c r="L4" s="76"/>
      <c r="M4" s="20">
        <v>150</v>
      </c>
      <c r="N4" s="68" t="s">
        <v>41</v>
      </c>
      <c r="O4" s="69"/>
      <c r="P4" s="70"/>
      <c r="Q4" s="20">
        <v>100</v>
      </c>
      <c r="R4" s="5">
        <v>50</v>
      </c>
      <c r="S4" s="5">
        <v>50</v>
      </c>
      <c r="T4" s="5">
        <v>50</v>
      </c>
      <c r="U4" s="20">
        <v>150</v>
      </c>
      <c r="V4" s="5">
        <v>30</v>
      </c>
      <c r="W4" s="5">
        <v>30</v>
      </c>
      <c r="X4" s="5">
        <v>40</v>
      </c>
      <c r="Y4" s="5">
        <v>50</v>
      </c>
      <c r="Z4" s="20">
        <v>150</v>
      </c>
      <c r="AA4" s="5">
        <v>30</v>
      </c>
      <c r="AB4" s="5">
        <v>30</v>
      </c>
      <c r="AC4" s="5">
        <v>40</v>
      </c>
      <c r="AD4" s="5">
        <v>50</v>
      </c>
      <c r="AE4" s="20">
        <v>150</v>
      </c>
      <c r="AF4" s="5">
        <v>10</v>
      </c>
      <c r="AG4" s="5">
        <v>10</v>
      </c>
      <c r="AH4" s="5">
        <v>10</v>
      </c>
      <c r="AI4" s="32">
        <v>20</v>
      </c>
      <c r="AJ4" s="20">
        <v>200</v>
      </c>
      <c r="AK4" s="82"/>
      <c r="AL4" s="67"/>
    </row>
    <row r="5" spans="1:38" s="13" customFormat="1" ht="44.25" customHeight="1">
      <c r="A5" s="41" t="s">
        <v>48</v>
      </c>
      <c r="B5" s="23">
        <v>417</v>
      </c>
      <c r="C5" s="23">
        <v>417</v>
      </c>
      <c r="D5" s="24">
        <f aca="true" t="shared" si="0" ref="D5:D13">C5/B5</f>
        <v>1</v>
      </c>
      <c r="E5" s="40">
        <v>100</v>
      </c>
      <c r="F5" s="23">
        <v>417</v>
      </c>
      <c r="G5" s="23">
        <v>397</v>
      </c>
      <c r="H5" s="24">
        <f>G5/F5</f>
        <v>0.9520383693045563</v>
      </c>
      <c r="I5" s="40">
        <v>180</v>
      </c>
      <c r="J5" s="23">
        <v>7799</v>
      </c>
      <c r="K5" s="23">
        <v>7799</v>
      </c>
      <c r="L5" s="25">
        <f aca="true" t="shared" si="1" ref="L5:L13">K5/J5</f>
        <v>1</v>
      </c>
      <c r="M5" s="40">
        <v>150</v>
      </c>
      <c r="N5" s="23">
        <v>7799</v>
      </c>
      <c r="O5" s="23">
        <v>7</v>
      </c>
      <c r="P5" s="23">
        <v>9</v>
      </c>
      <c r="Q5" s="40">
        <v>91</v>
      </c>
      <c r="R5" s="23">
        <v>50</v>
      </c>
      <c r="S5" s="23">
        <v>10</v>
      </c>
      <c r="T5" s="23">
        <v>50</v>
      </c>
      <c r="U5" s="40">
        <v>110</v>
      </c>
      <c r="V5" s="23">
        <v>30</v>
      </c>
      <c r="W5" s="23">
        <v>30</v>
      </c>
      <c r="X5" s="23">
        <v>40</v>
      </c>
      <c r="Y5" s="23">
        <v>50</v>
      </c>
      <c r="Z5" s="40">
        <v>150</v>
      </c>
      <c r="AA5" s="23">
        <v>30</v>
      </c>
      <c r="AB5" s="23">
        <v>30</v>
      </c>
      <c r="AC5" s="23">
        <v>0</v>
      </c>
      <c r="AD5" s="23">
        <v>50</v>
      </c>
      <c r="AE5" s="40">
        <v>110</v>
      </c>
      <c r="AF5" s="23"/>
      <c r="AG5" s="23"/>
      <c r="AH5" s="23"/>
      <c r="AI5" s="23"/>
      <c r="AJ5" s="40">
        <v>50</v>
      </c>
      <c r="AK5" s="22">
        <f aca="true" t="shared" si="2" ref="AK5:AK13">E5+I5+M5+Q5+U5+Z5+AE5+AJ5</f>
        <v>941</v>
      </c>
      <c r="AL5" s="51" t="s">
        <v>56</v>
      </c>
    </row>
    <row r="6" spans="1:38" s="34" customFormat="1" ht="33" customHeight="1">
      <c r="A6" s="35" t="s">
        <v>36</v>
      </c>
      <c r="B6" s="32">
        <v>519</v>
      </c>
      <c r="C6" s="32">
        <v>519</v>
      </c>
      <c r="D6" s="33">
        <f t="shared" si="0"/>
        <v>1</v>
      </c>
      <c r="E6" s="20">
        <v>100</v>
      </c>
      <c r="F6" s="32">
        <v>519</v>
      </c>
      <c r="G6" s="32">
        <v>503</v>
      </c>
      <c r="H6" s="33">
        <f>G6/F6</f>
        <v>0.9691714836223507</v>
      </c>
      <c r="I6" s="20">
        <v>188</v>
      </c>
      <c r="J6" s="36">
        <v>238</v>
      </c>
      <c r="K6" s="36">
        <v>173</v>
      </c>
      <c r="L6" s="37">
        <f t="shared" si="1"/>
        <v>0.726890756302521</v>
      </c>
      <c r="M6" s="20">
        <v>105</v>
      </c>
      <c r="N6" s="32">
        <v>238</v>
      </c>
      <c r="O6" s="32">
        <v>0</v>
      </c>
      <c r="P6" s="32">
        <v>0</v>
      </c>
      <c r="Q6" s="20">
        <v>100</v>
      </c>
      <c r="R6" s="31">
        <v>50</v>
      </c>
      <c r="S6" s="31">
        <v>50</v>
      </c>
      <c r="T6" s="31">
        <v>50</v>
      </c>
      <c r="U6" s="21">
        <v>150</v>
      </c>
      <c r="V6" s="38"/>
      <c r="W6" s="38"/>
      <c r="X6" s="38"/>
      <c r="Y6" s="38"/>
      <c r="Z6" s="21">
        <v>70</v>
      </c>
      <c r="AA6" s="38"/>
      <c r="AB6" s="38"/>
      <c r="AC6" s="38"/>
      <c r="AD6" s="38"/>
      <c r="AE6" s="21">
        <v>105</v>
      </c>
      <c r="AF6" s="31"/>
      <c r="AG6" s="31"/>
      <c r="AH6" s="31"/>
      <c r="AI6" s="31"/>
      <c r="AJ6" s="21">
        <v>55</v>
      </c>
      <c r="AK6" s="22">
        <f t="shared" si="2"/>
        <v>873</v>
      </c>
      <c r="AL6" s="52" t="s">
        <v>53</v>
      </c>
    </row>
    <row r="7" spans="1:38" s="11" customFormat="1" ht="33" customHeight="1">
      <c r="A7" s="42" t="s">
        <v>45</v>
      </c>
      <c r="B7" s="26">
        <v>318</v>
      </c>
      <c r="C7" s="26">
        <v>318</v>
      </c>
      <c r="D7" s="24">
        <f t="shared" si="0"/>
        <v>1</v>
      </c>
      <c r="E7" s="20">
        <v>100</v>
      </c>
      <c r="F7" s="26">
        <v>318</v>
      </c>
      <c r="G7" s="26">
        <v>302</v>
      </c>
      <c r="H7" s="24">
        <f>G7/F7</f>
        <v>0.949685534591195</v>
      </c>
      <c r="I7" s="20">
        <v>180</v>
      </c>
      <c r="J7" s="26">
        <v>402</v>
      </c>
      <c r="K7" s="26">
        <v>402</v>
      </c>
      <c r="L7" s="25">
        <f t="shared" si="1"/>
        <v>1</v>
      </c>
      <c r="M7" s="20">
        <v>150</v>
      </c>
      <c r="N7" s="26">
        <v>402</v>
      </c>
      <c r="O7" s="26">
        <v>0</v>
      </c>
      <c r="P7" s="26">
        <v>0</v>
      </c>
      <c r="Q7" s="20">
        <v>100</v>
      </c>
      <c r="R7" s="27">
        <v>0</v>
      </c>
      <c r="S7" s="27">
        <v>50</v>
      </c>
      <c r="T7" s="27">
        <v>50</v>
      </c>
      <c r="U7" s="21">
        <v>100</v>
      </c>
      <c r="V7" s="27">
        <v>0</v>
      </c>
      <c r="W7" s="27">
        <v>0</v>
      </c>
      <c r="X7" s="27">
        <v>40</v>
      </c>
      <c r="Y7" s="27">
        <v>0</v>
      </c>
      <c r="Z7" s="21">
        <v>40</v>
      </c>
      <c r="AA7" s="27">
        <v>25</v>
      </c>
      <c r="AB7" s="27">
        <v>25</v>
      </c>
      <c r="AC7" s="27">
        <v>35</v>
      </c>
      <c r="AD7" s="27">
        <v>30</v>
      </c>
      <c r="AE7" s="21">
        <v>115</v>
      </c>
      <c r="AF7" s="27"/>
      <c r="AG7" s="27"/>
      <c r="AH7" s="27"/>
      <c r="AI7" s="27"/>
      <c r="AJ7" s="21">
        <v>0</v>
      </c>
      <c r="AK7" s="22">
        <f t="shared" si="2"/>
        <v>785</v>
      </c>
      <c r="AL7" s="53" t="s">
        <v>57</v>
      </c>
    </row>
    <row r="8" spans="1:38" s="12" customFormat="1" ht="33" customHeight="1">
      <c r="A8" s="42" t="s">
        <v>47</v>
      </c>
      <c r="B8" s="28">
        <v>376</v>
      </c>
      <c r="C8" s="28">
        <v>364</v>
      </c>
      <c r="D8" s="18">
        <f t="shared" si="0"/>
        <v>0.9680851063829787</v>
      </c>
      <c r="E8" s="20">
        <v>94</v>
      </c>
      <c r="F8" s="28">
        <v>364</v>
      </c>
      <c r="G8" s="28">
        <v>364</v>
      </c>
      <c r="H8" s="18">
        <f>G8/F8</f>
        <v>1</v>
      </c>
      <c r="I8" s="20">
        <v>200</v>
      </c>
      <c r="J8" s="28">
        <v>317</v>
      </c>
      <c r="K8" s="28">
        <v>186</v>
      </c>
      <c r="L8" s="29">
        <f t="shared" si="1"/>
        <v>0.5867507886435331</v>
      </c>
      <c r="M8" s="20">
        <v>68</v>
      </c>
      <c r="N8" s="28">
        <v>317</v>
      </c>
      <c r="O8" s="28">
        <v>1</v>
      </c>
      <c r="P8" s="28">
        <v>31.5</v>
      </c>
      <c r="Q8" s="20">
        <v>68</v>
      </c>
      <c r="R8" s="30"/>
      <c r="S8" s="30"/>
      <c r="T8" s="30"/>
      <c r="U8" s="21">
        <v>100</v>
      </c>
      <c r="V8" s="30"/>
      <c r="W8" s="30"/>
      <c r="X8" s="30"/>
      <c r="Y8" s="30"/>
      <c r="Z8" s="21">
        <v>100</v>
      </c>
      <c r="AA8" s="30"/>
      <c r="AB8" s="30"/>
      <c r="AC8" s="30"/>
      <c r="AD8" s="30"/>
      <c r="AE8" s="21">
        <v>80</v>
      </c>
      <c r="AF8" s="30"/>
      <c r="AG8" s="30"/>
      <c r="AH8" s="30"/>
      <c r="AI8" s="30"/>
      <c r="AJ8" s="21">
        <v>80</v>
      </c>
      <c r="AK8" s="22">
        <f t="shared" si="2"/>
        <v>790</v>
      </c>
      <c r="AL8" s="54" t="s">
        <v>57</v>
      </c>
    </row>
    <row r="9" spans="1:38" s="11" customFormat="1" ht="33" customHeight="1">
      <c r="A9" s="42" t="s">
        <v>37</v>
      </c>
      <c r="B9" s="26">
        <v>259</v>
      </c>
      <c r="C9" s="26">
        <v>259</v>
      </c>
      <c r="D9" s="24">
        <f t="shared" si="0"/>
        <v>1</v>
      </c>
      <c r="E9" s="20">
        <v>100</v>
      </c>
      <c r="F9" s="26">
        <v>259</v>
      </c>
      <c r="G9" s="26">
        <v>259</v>
      </c>
      <c r="H9" s="24">
        <v>1</v>
      </c>
      <c r="I9" s="20">
        <v>200</v>
      </c>
      <c r="J9" s="26">
        <v>158</v>
      </c>
      <c r="K9" s="26">
        <v>137</v>
      </c>
      <c r="L9" s="25">
        <f t="shared" si="1"/>
        <v>0.8670886075949367</v>
      </c>
      <c r="M9" s="20">
        <v>124</v>
      </c>
      <c r="N9" s="26">
        <v>158</v>
      </c>
      <c r="O9" s="26">
        <v>0</v>
      </c>
      <c r="P9" s="26">
        <v>0</v>
      </c>
      <c r="Q9" s="20">
        <v>100</v>
      </c>
      <c r="R9" s="27">
        <v>0</v>
      </c>
      <c r="S9" s="27">
        <v>50</v>
      </c>
      <c r="T9" s="27">
        <v>50</v>
      </c>
      <c r="U9" s="21">
        <v>100</v>
      </c>
      <c r="V9" s="27">
        <v>30</v>
      </c>
      <c r="W9" s="27">
        <v>30</v>
      </c>
      <c r="X9" s="27">
        <v>40</v>
      </c>
      <c r="Y9" s="27">
        <v>30</v>
      </c>
      <c r="Z9" s="21">
        <v>130</v>
      </c>
      <c r="AA9" s="27">
        <v>30</v>
      </c>
      <c r="AB9" s="27">
        <v>30</v>
      </c>
      <c r="AC9" s="27">
        <v>0</v>
      </c>
      <c r="AD9" s="27">
        <v>50</v>
      </c>
      <c r="AE9" s="21">
        <v>110</v>
      </c>
      <c r="AF9" s="27"/>
      <c r="AG9" s="27">
        <v>20</v>
      </c>
      <c r="AH9" s="27">
        <v>20</v>
      </c>
      <c r="AI9" s="27"/>
      <c r="AJ9" s="21">
        <v>40</v>
      </c>
      <c r="AK9" s="22">
        <f t="shared" si="2"/>
        <v>904</v>
      </c>
      <c r="AL9" s="53" t="s">
        <v>56</v>
      </c>
    </row>
    <row r="10" spans="1:38" s="34" customFormat="1" ht="33" customHeight="1">
      <c r="A10" s="31" t="s">
        <v>38</v>
      </c>
      <c r="B10" s="32">
        <v>284</v>
      </c>
      <c r="C10" s="32">
        <v>284</v>
      </c>
      <c r="D10" s="33">
        <f t="shared" si="0"/>
        <v>1</v>
      </c>
      <c r="E10" s="20">
        <v>100</v>
      </c>
      <c r="F10" s="32">
        <v>284</v>
      </c>
      <c r="G10" s="32">
        <v>278</v>
      </c>
      <c r="H10" s="33">
        <f>G10/F10</f>
        <v>0.9788732394366197</v>
      </c>
      <c r="I10" s="20">
        <v>198</v>
      </c>
      <c r="J10" s="36">
        <v>343</v>
      </c>
      <c r="K10" s="36">
        <v>196</v>
      </c>
      <c r="L10" s="37">
        <f t="shared" si="1"/>
        <v>0.5714285714285714</v>
      </c>
      <c r="M10" s="20">
        <v>64</v>
      </c>
      <c r="N10" s="32">
        <v>343</v>
      </c>
      <c r="O10" s="32">
        <v>0</v>
      </c>
      <c r="P10" s="32">
        <v>0</v>
      </c>
      <c r="Q10" s="20">
        <v>100</v>
      </c>
      <c r="R10" s="31"/>
      <c r="S10" s="31"/>
      <c r="T10" s="31"/>
      <c r="U10" s="21">
        <v>138</v>
      </c>
      <c r="V10" s="31"/>
      <c r="W10" s="31"/>
      <c r="X10" s="31"/>
      <c r="Y10" s="31"/>
      <c r="Z10" s="21">
        <v>100</v>
      </c>
      <c r="AA10" s="31"/>
      <c r="AB10" s="31"/>
      <c r="AC10" s="31"/>
      <c r="AD10" s="31"/>
      <c r="AE10" s="21">
        <v>50</v>
      </c>
      <c r="AF10" s="31"/>
      <c r="AG10" s="31"/>
      <c r="AH10" s="31"/>
      <c r="AI10" s="31"/>
      <c r="AJ10" s="21">
        <v>10</v>
      </c>
      <c r="AK10" s="22">
        <f t="shared" si="2"/>
        <v>760</v>
      </c>
      <c r="AL10" s="52" t="s">
        <v>55</v>
      </c>
    </row>
    <row r="11" spans="1:38" s="12" customFormat="1" ht="33" customHeight="1">
      <c r="A11" s="42" t="s">
        <v>46</v>
      </c>
      <c r="B11" s="28">
        <v>86</v>
      </c>
      <c r="C11" s="28">
        <v>86</v>
      </c>
      <c r="D11" s="18">
        <f t="shared" si="0"/>
        <v>1</v>
      </c>
      <c r="E11" s="20">
        <v>100</v>
      </c>
      <c r="F11" s="28">
        <v>86</v>
      </c>
      <c r="G11" s="28">
        <v>75</v>
      </c>
      <c r="H11" s="18">
        <f>G11/F11</f>
        <v>0.872093023255814</v>
      </c>
      <c r="I11" s="20">
        <v>148</v>
      </c>
      <c r="J11" s="28">
        <v>282</v>
      </c>
      <c r="K11" s="28">
        <v>248</v>
      </c>
      <c r="L11" s="29">
        <f t="shared" si="1"/>
        <v>0.8794326241134752</v>
      </c>
      <c r="M11" s="20">
        <v>126</v>
      </c>
      <c r="N11" s="28">
        <v>282</v>
      </c>
      <c r="O11" s="28">
        <v>0</v>
      </c>
      <c r="P11" s="28">
        <v>0</v>
      </c>
      <c r="Q11" s="20">
        <v>100</v>
      </c>
      <c r="R11" s="30">
        <v>30</v>
      </c>
      <c r="S11" s="30">
        <v>28</v>
      </c>
      <c r="T11" s="30">
        <v>30</v>
      </c>
      <c r="U11" s="21">
        <v>88</v>
      </c>
      <c r="V11" s="30">
        <v>0</v>
      </c>
      <c r="W11" s="30">
        <v>0</v>
      </c>
      <c r="X11" s="30">
        <v>40</v>
      </c>
      <c r="Y11" s="30">
        <v>30</v>
      </c>
      <c r="Z11" s="21">
        <v>70</v>
      </c>
      <c r="AA11" s="30">
        <v>20</v>
      </c>
      <c r="AB11" s="30">
        <v>15</v>
      </c>
      <c r="AC11" s="30">
        <v>30</v>
      </c>
      <c r="AD11" s="30">
        <v>25</v>
      </c>
      <c r="AE11" s="21">
        <v>90</v>
      </c>
      <c r="AF11" s="30"/>
      <c r="AG11" s="30"/>
      <c r="AH11" s="30">
        <v>70</v>
      </c>
      <c r="AI11" s="30">
        <v>20</v>
      </c>
      <c r="AJ11" s="21">
        <v>90</v>
      </c>
      <c r="AK11" s="22">
        <f t="shared" si="2"/>
        <v>812</v>
      </c>
      <c r="AL11" s="54" t="s">
        <v>54</v>
      </c>
    </row>
    <row r="12" spans="1:38" s="14" customFormat="1" ht="33" customHeight="1">
      <c r="A12" s="31" t="s">
        <v>39</v>
      </c>
      <c r="B12" s="16">
        <v>80</v>
      </c>
      <c r="C12" s="16">
        <v>80</v>
      </c>
      <c r="D12" s="17">
        <f t="shared" si="0"/>
        <v>1</v>
      </c>
      <c r="E12" s="20">
        <v>100</v>
      </c>
      <c r="F12" s="16">
        <v>80</v>
      </c>
      <c r="G12" s="16">
        <v>61</v>
      </c>
      <c r="H12" s="18">
        <f>G12/F12</f>
        <v>0.7625</v>
      </c>
      <c r="I12" s="20">
        <v>104</v>
      </c>
      <c r="J12" s="16">
        <v>86</v>
      </c>
      <c r="K12" s="16">
        <v>56</v>
      </c>
      <c r="L12" s="19">
        <f t="shared" si="1"/>
        <v>0.6511627906976745</v>
      </c>
      <c r="M12" s="43">
        <v>80</v>
      </c>
      <c r="N12" s="16">
        <v>86</v>
      </c>
      <c r="O12" s="16">
        <v>0</v>
      </c>
      <c r="P12" s="16">
        <v>0</v>
      </c>
      <c r="Q12" s="20">
        <v>100</v>
      </c>
      <c r="R12" s="15">
        <v>50</v>
      </c>
      <c r="S12" s="15">
        <v>12</v>
      </c>
      <c r="T12" s="15">
        <v>50</v>
      </c>
      <c r="U12" s="21">
        <v>112</v>
      </c>
      <c r="V12" s="15">
        <v>30</v>
      </c>
      <c r="W12" s="15">
        <v>30</v>
      </c>
      <c r="X12" s="15">
        <v>40</v>
      </c>
      <c r="Y12" s="15">
        <v>0</v>
      </c>
      <c r="Z12" s="21">
        <v>100</v>
      </c>
      <c r="AA12" s="15">
        <v>30</v>
      </c>
      <c r="AB12" s="15">
        <v>30</v>
      </c>
      <c r="AC12" s="15">
        <v>40</v>
      </c>
      <c r="AD12" s="15">
        <v>0</v>
      </c>
      <c r="AE12" s="21">
        <v>100</v>
      </c>
      <c r="AF12" s="15"/>
      <c r="AG12" s="15"/>
      <c r="AH12" s="15"/>
      <c r="AI12" s="15"/>
      <c r="AJ12" s="21">
        <v>170</v>
      </c>
      <c r="AK12" s="22">
        <f t="shared" si="2"/>
        <v>866</v>
      </c>
      <c r="AL12" s="55" t="s">
        <v>53</v>
      </c>
    </row>
    <row r="13" spans="1:38" s="1" customFormat="1" ht="41.25" customHeight="1">
      <c r="A13" s="4" t="s">
        <v>51</v>
      </c>
      <c r="B13" s="45">
        <f>SUM(B5:B12)</f>
        <v>2339</v>
      </c>
      <c r="C13" s="45">
        <f>SUM(C5:C12)</f>
        <v>2327</v>
      </c>
      <c r="D13" s="46">
        <f t="shared" si="0"/>
        <v>0.9948696023941855</v>
      </c>
      <c r="E13" s="57">
        <v>98</v>
      </c>
      <c r="F13" s="45">
        <f>SUM(F5:F12)</f>
        <v>2327</v>
      </c>
      <c r="G13" s="45">
        <f>SUM(G5:G12)</f>
        <v>2239</v>
      </c>
      <c r="H13" s="48">
        <f>G13/F13</f>
        <v>0.9621830683283197</v>
      </c>
      <c r="I13" s="44">
        <v>184</v>
      </c>
      <c r="J13" s="45">
        <f>SUM(J5:J12)</f>
        <v>9625</v>
      </c>
      <c r="K13" s="45">
        <f>SUM(K5:K12)</f>
        <v>9197</v>
      </c>
      <c r="L13" s="49">
        <f t="shared" si="1"/>
        <v>0.9555324675324676</v>
      </c>
      <c r="M13" s="44">
        <v>141</v>
      </c>
      <c r="N13" s="45">
        <f>SUM(N5:N12)</f>
        <v>9625</v>
      </c>
      <c r="O13" s="45">
        <f>SUM(O5:O12)</f>
        <v>8</v>
      </c>
      <c r="P13" s="47">
        <f>O13/(N13/10000)</f>
        <v>8.311688311688311</v>
      </c>
      <c r="Q13" s="44">
        <v>92</v>
      </c>
      <c r="R13" s="50">
        <v>40</v>
      </c>
      <c r="S13" s="50">
        <v>20</v>
      </c>
      <c r="T13" s="50">
        <v>50</v>
      </c>
      <c r="U13" s="59">
        <v>110</v>
      </c>
      <c r="V13" s="60">
        <v>25</v>
      </c>
      <c r="W13" s="60">
        <v>30</v>
      </c>
      <c r="X13" s="60">
        <v>40</v>
      </c>
      <c r="Y13" s="60">
        <v>40</v>
      </c>
      <c r="Z13" s="59">
        <v>135</v>
      </c>
      <c r="AA13" s="60">
        <v>30</v>
      </c>
      <c r="AB13" s="60">
        <v>30</v>
      </c>
      <c r="AC13" s="60">
        <v>0</v>
      </c>
      <c r="AD13" s="60">
        <v>50</v>
      </c>
      <c r="AE13" s="59">
        <v>110</v>
      </c>
      <c r="AF13" s="60"/>
      <c r="AG13" s="60"/>
      <c r="AH13" s="60"/>
      <c r="AI13" s="60"/>
      <c r="AJ13" s="59">
        <v>60</v>
      </c>
      <c r="AK13" s="58">
        <f t="shared" si="2"/>
        <v>930</v>
      </c>
      <c r="AL13" s="56" t="s">
        <v>52</v>
      </c>
    </row>
    <row r="14" ht="34.5" customHeight="1"/>
  </sheetData>
  <sheetProtection/>
  <mergeCells count="14">
    <mergeCell ref="V2:Z2"/>
    <mergeCell ref="AF2:AJ2"/>
    <mergeCell ref="AA2:AE2"/>
    <mergeCell ref="N4:P4"/>
    <mergeCell ref="AL2:AL4"/>
    <mergeCell ref="AK2:AK4"/>
    <mergeCell ref="B2:E2"/>
    <mergeCell ref="F2:I2"/>
    <mergeCell ref="J2:M2"/>
    <mergeCell ref="N2:Q2"/>
    <mergeCell ref="R2:U2"/>
    <mergeCell ref="F4:H4"/>
    <mergeCell ref="B4:D4"/>
    <mergeCell ref="J4:L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70" zoomScaleNormal="70" zoomScalePageLayoutView="0" workbookViewId="0" topLeftCell="A1">
      <selection activeCell="F5" sqref="F5"/>
    </sheetView>
  </sheetViews>
  <sheetFormatPr defaultColWidth="31.140625" defaultRowHeight="60" customHeight="1"/>
  <cols>
    <col min="1" max="1" width="10.57421875" style="61" customWidth="1"/>
    <col min="2" max="2" width="23.00390625" style="61" customWidth="1"/>
    <col min="3" max="3" width="27.421875" style="61" customWidth="1"/>
    <col min="4" max="4" width="28.140625" style="61" customWidth="1"/>
    <col min="5" max="16384" width="31.140625" style="61" customWidth="1"/>
  </cols>
  <sheetData>
    <row r="1" spans="1:4" ht="78" customHeight="1">
      <c r="A1" s="83" t="s">
        <v>59</v>
      </c>
      <c r="B1" s="83"/>
      <c r="C1" s="83"/>
      <c r="D1" s="83"/>
    </row>
    <row r="2" spans="1:4" ht="49.5" customHeight="1">
      <c r="A2" s="84" t="s">
        <v>70</v>
      </c>
      <c r="B2" s="84"/>
      <c r="C2" s="84"/>
      <c r="D2" s="84"/>
    </row>
    <row r="3" spans="1:4" ht="60" customHeight="1">
      <c r="A3" s="62" t="s">
        <v>60</v>
      </c>
      <c r="B3" s="62" t="s">
        <v>61</v>
      </c>
      <c r="C3" s="62" t="s">
        <v>76</v>
      </c>
      <c r="D3" s="62" t="s">
        <v>62</v>
      </c>
    </row>
    <row r="4" spans="1:4" ht="60" customHeight="1">
      <c r="A4" s="63">
        <v>1</v>
      </c>
      <c r="B4" s="63" t="s">
        <v>63</v>
      </c>
      <c r="C4" s="63">
        <v>941</v>
      </c>
      <c r="D4" s="64" t="s">
        <v>67</v>
      </c>
    </row>
    <row r="5" spans="1:4" ht="60" customHeight="1">
      <c r="A5" s="63">
        <v>2</v>
      </c>
      <c r="B5" s="63" t="s">
        <v>65</v>
      </c>
      <c r="C5" s="63">
        <v>873</v>
      </c>
      <c r="D5" s="63" t="s">
        <v>68</v>
      </c>
    </row>
    <row r="6" spans="1:4" ht="60" customHeight="1">
      <c r="A6" s="63">
        <v>3</v>
      </c>
      <c r="B6" s="63" t="s">
        <v>66</v>
      </c>
      <c r="C6" s="63">
        <v>785</v>
      </c>
      <c r="D6" s="63" t="s">
        <v>69</v>
      </c>
    </row>
    <row r="7" spans="1:4" ht="60" customHeight="1">
      <c r="A7" s="63">
        <v>4</v>
      </c>
      <c r="B7" s="63" t="s">
        <v>71</v>
      </c>
      <c r="C7" s="63">
        <v>790</v>
      </c>
      <c r="D7" s="63" t="s">
        <v>69</v>
      </c>
    </row>
    <row r="8" spans="1:4" ht="60" customHeight="1">
      <c r="A8" s="63">
        <v>5</v>
      </c>
      <c r="B8" s="63" t="s">
        <v>64</v>
      </c>
      <c r="C8" s="63">
        <v>904</v>
      </c>
      <c r="D8" s="63" t="s">
        <v>67</v>
      </c>
    </row>
    <row r="9" spans="1:4" ht="60" customHeight="1">
      <c r="A9" s="63">
        <v>6</v>
      </c>
      <c r="B9" s="63" t="s">
        <v>72</v>
      </c>
      <c r="C9" s="63">
        <v>760</v>
      </c>
      <c r="D9" s="63" t="s">
        <v>69</v>
      </c>
    </row>
    <row r="10" spans="1:4" ht="60" customHeight="1">
      <c r="A10" s="63">
        <v>7</v>
      </c>
      <c r="B10" s="63" t="s">
        <v>73</v>
      </c>
      <c r="C10" s="63">
        <v>812</v>
      </c>
      <c r="D10" s="63" t="s">
        <v>68</v>
      </c>
    </row>
    <row r="11" spans="1:4" ht="60" customHeight="1">
      <c r="A11" s="63">
        <v>8</v>
      </c>
      <c r="B11" s="63" t="s">
        <v>74</v>
      </c>
      <c r="C11" s="63">
        <v>866</v>
      </c>
      <c r="D11" s="63" t="s">
        <v>68</v>
      </c>
    </row>
    <row r="12" spans="1:4" ht="60" customHeight="1">
      <c r="A12" s="65" t="s">
        <v>75</v>
      </c>
      <c r="B12" s="85">
        <v>930</v>
      </c>
      <c r="C12" s="86"/>
      <c r="D12" s="63" t="s">
        <v>67</v>
      </c>
    </row>
  </sheetData>
  <sheetProtection/>
  <mergeCells count="3">
    <mergeCell ref="A1:D1"/>
    <mergeCell ref="A2:D2"/>
    <mergeCell ref="B12:C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2017-05-04T08:21:27Z</dcterms:modified>
  <cp:category/>
  <cp:version/>
  <cp:contentType/>
  <cp:contentStatus/>
</cp:coreProperties>
</file>